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32760" windowWidth="10230" windowHeight="4050" activeTab="0"/>
  </bookViews>
  <sheets>
    <sheet name="T01" sheetId="1" r:id="rId1"/>
  </sheets>
  <definedNames>
    <definedName name="_xlnm.Print_Titles" localSheetId="0">'T01'!$4:$6</definedName>
  </definedNames>
  <calcPr fullCalcOnLoad="1"/>
</workbook>
</file>

<file path=xl/sharedStrings.xml><?xml version="1.0" encoding="utf-8"?>
<sst xmlns="http://schemas.openxmlformats.org/spreadsheetml/2006/main" count="58" uniqueCount="46">
  <si>
    <t>Chỉ tiêu</t>
  </si>
  <si>
    <t>A</t>
  </si>
  <si>
    <t>B</t>
  </si>
  <si>
    <t>C</t>
  </si>
  <si>
    <t>I</t>
  </si>
  <si>
    <t>Phân theo loại hình kinh tế</t>
  </si>
  <si>
    <t>- Kinh tế nhà nước</t>
  </si>
  <si>
    <t>- Kinh tế ngoài quốc doanh</t>
  </si>
  <si>
    <t>- Kinh tế có vốn đầu tư NN</t>
  </si>
  <si>
    <t>Phân theo ngành công nghiệp</t>
  </si>
  <si>
    <t xml:space="preserve"> - Công nghiệp chế biến</t>
  </si>
  <si>
    <t>ĐV tính</t>
  </si>
  <si>
    <t>Giá trị SXCN (giá thực tế)</t>
  </si>
  <si>
    <t>Tháng dự tính so với tháng trước</t>
  </si>
  <si>
    <t>STT</t>
  </si>
  <si>
    <t>7=3/2</t>
  </si>
  <si>
    <t>8=4/6</t>
  </si>
  <si>
    <t>9=4/1</t>
  </si>
  <si>
    <t>Doanh thu dịch vụ</t>
  </si>
  <si>
    <t xml:space="preserve"> - Công nghiệp khai thác</t>
  </si>
  <si>
    <t xml:space="preserve"> - SX &amp;PP điện, khí đốt, nước</t>
  </si>
  <si>
    <t>- Cung cấp nước, quản lý và xử lý rác thải, nước thải</t>
  </si>
  <si>
    <t>Tổng mức bán lẻ hàng hóa và doanh thu dịch vụ</t>
  </si>
  <si>
    <t>Tỷ đồng</t>
  </si>
  <si>
    <t>Tổng mức bán lẻ hàng hóa</t>
  </si>
  <si>
    <t>II</t>
  </si>
  <si>
    <t>III</t>
  </si>
  <si>
    <t>Xuất nhập khẩu</t>
  </si>
  <si>
    <t>Giá trị xuất khẩu</t>
  </si>
  <si>
    <t>Giá trị nhập khẩu</t>
  </si>
  <si>
    <t>Triệu USD</t>
  </si>
  <si>
    <t>Dự tính 01 tháng</t>
  </si>
  <si>
    <t>Dự tính tháng 01</t>
  </si>
  <si>
    <t xml:space="preserve">TH 01 tháng </t>
  </si>
  <si>
    <t>Năm 2023</t>
  </si>
  <si>
    <t xml:space="preserve">   TH tháng 01</t>
  </si>
  <si>
    <t>(Kèm theo Báo cáo số        /BC-SCT, ngày     tháng 01 năm 2024 của Sở Công Thương)</t>
  </si>
  <si>
    <t>Chính thức tháng 12/2023</t>
  </si>
  <si>
    <t>Năm 2024</t>
  </si>
  <si>
    <t>ƯTH so với cùng kỳ</t>
  </si>
  <si>
    <t>ƯTH so với kế hoạch</t>
  </si>
  <si>
    <t>Tỷ lệ xuất/nhập khẩu</t>
  </si>
  <si>
    <t>%</t>
  </si>
  <si>
    <t>Kế hoạch năm 2024</t>
  </si>
  <si>
    <t>PHỤ LỤC: GIÁ TRỊ SẢN XUẤT CÔNG NGHIỆP, TỔNG MỨC LƯU CHUYỂN HÀNG HÓA, XUẤT NHẬP KHẨU</t>
  </si>
  <si>
    <t>Tỷ lệ (%)</t>
  </si>
</sst>
</file>

<file path=xl/styles.xml><?xml version="1.0" encoding="utf-8"?>
<styleSheet xmlns="http://schemas.openxmlformats.org/spreadsheetml/2006/main">
  <numFmts count="5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_-* #,##0_-;\-* #,##0_-;_-* &quot;-&quot;_-;_-@_-"/>
    <numFmt numFmtId="179" formatCode="_-* #,##0.00_-;\-* #,##0.00_-;_-* &quot;-&quot;??_-;_-@_-"/>
    <numFmt numFmtId="180" formatCode="#,##0.0;[Red]#,##0.0"/>
    <numFmt numFmtId="181" formatCode="#,##0.00;[Red]#,##0.00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(* #,##0.0_);_(* \(#,##0.0\);_(* &quot;-&quot;?_);_(@_)"/>
    <numFmt numFmtId="188" formatCode="0.00000"/>
    <numFmt numFmtId="189" formatCode="0.0000"/>
    <numFmt numFmtId="190" formatCode="0.000"/>
    <numFmt numFmtId="191" formatCode="#,##0;[Red]#,##0"/>
    <numFmt numFmtId="192" formatCode="#,##0.000;[Red]#,##0.000"/>
    <numFmt numFmtId="193" formatCode="0.0000000"/>
    <numFmt numFmtId="194" formatCode="0.00000000"/>
    <numFmt numFmtId="195" formatCode="0.000000"/>
    <numFmt numFmtId="196" formatCode="_-* #,##0.00\ _€_-;\-* #,##0.00\ _€_-;_-* &quot;-&quot;??\ _€_-;_-@_-"/>
    <numFmt numFmtId="197" formatCode="#,##0.000"/>
    <numFmt numFmtId="198" formatCode="#,##0.0"/>
    <numFmt numFmtId="199" formatCode="0.0"/>
    <numFmt numFmtId="200" formatCode="#,##0.0000;[Red]#,##0.0000"/>
    <numFmt numFmtId="201" formatCode="_(* #,##0_);_(* \(#,##0\);_(* &quot;-&quot;??_);_(@_)"/>
    <numFmt numFmtId="202" formatCode="_(* #,##0.000_);_(* \(#,##0.000\);_(* &quot;-&quot;??_);_(@_)"/>
    <numFmt numFmtId="203" formatCode="#,##0.0000"/>
    <numFmt numFmtId="204" formatCode="_(* #,##0.000_);_(* \(#,##0.000\);_(* &quot;-&quot;???_);_(@_)"/>
    <numFmt numFmtId="205" formatCode="#,##0.00\ ;&quot; (&quot;#,##0.00\);&quot; -&quot;#\ ;@\ "/>
    <numFmt numFmtId="206" formatCode="#,##0.0_ ;\-#,##0.0\ "/>
  </numFmts>
  <fonts count="60">
    <font>
      <sz val="12"/>
      <name val="Times New Roman"/>
      <family val="0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59"/>
      <name val="Times New Roman"/>
      <family val="1"/>
    </font>
    <font>
      <b/>
      <sz val="12"/>
      <color indexed="59"/>
      <name val="Times New Roman"/>
      <family val="1"/>
    </font>
    <font>
      <b/>
      <u val="single"/>
      <sz val="13"/>
      <color indexed="59"/>
      <name val="Times New Roman"/>
      <family val="1"/>
    </font>
    <font>
      <sz val="13"/>
      <color indexed="59"/>
      <name val="Times New Roman"/>
      <family val="1"/>
    </font>
    <font>
      <sz val="11"/>
      <color indexed="59"/>
      <name val="Times New Roman"/>
      <family val="1"/>
    </font>
    <font>
      <b/>
      <sz val="14"/>
      <color indexed="59"/>
      <name val="Times New Roman"/>
      <family val="1"/>
    </font>
    <font>
      <sz val="14"/>
      <color indexed="59"/>
      <name val="Times New Roman"/>
      <family val="1"/>
    </font>
    <font>
      <b/>
      <sz val="11"/>
      <color indexed="59"/>
      <name val="Times New Roman"/>
      <family val="1"/>
    </font>
    <font>
      <i/>
      <sz val="13"/>
      <color indexed="59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b/>
      <sz val="11"/>
      <color rgb="FF3F3F3F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2" tint="-0.8999800086021423"/>
      <name val="Times New Roman"/>
      <family val="1"/>
    </font>
    <font>
      <b/>
      <sz val="13"/>
      <color theme="2" tint="-0.8999800086021423"/>
      <name val="Times New Roman"/>
      <family val="1"/>
    </font>
    <font>
      <sz val="13"/>
      <color theme="2" tint="-0.8999800086021423"/>
      <name val="Times New Roman"/>
      <family val="1"/>
    </font>
    <font>
      <sz val="11"/>
      <color theme="2" tint="-0.8999800086021423"/>
      <name val="Times New Roman"/>
      <family val="1"/>
    </font>
    <font>
      <b/>
      <sz val="14"/>
      <color theme="2" tint="-0.8999800086021423"/>
      <name val="Times New Roman"/>
      <family val="1"/>
    </font>
    <font>
      <sz val="14"/>
      <color theme="2" tint="-0.8999800086021423"/>
      <name val="Times New Roman"/>
      <family val="1"/>
    </font>
    <font>
      <b/>
      <sz val="11"/>
      <color theme="2" tint="-0.8999800086021423"/>
      <name val="Times New Roman"/>
      <family val="1"/>
    </font>
    <font>
      <i/>
      <sz val="13"/>
      <color theme="2" tint="-0.8999800086021423"/>
      <name val="Times New Roman"/>
      <family val="1"/>
    </font>
    <font>
      <b/>
      <u val="single"/>
      <sz val="13"/>
      <color theme="2" tint="-0.8999800086021423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5" borderId="2" applyNumberFormat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8" fillId="24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181" fontId="52" fillId="0" borderId="10" xfId="0" applyNumberFormat="1" applyFont="1" applyBorder="1" applyAlignment="1">
      <alignment horizontal="left" vertical="center" wrapText="1"/>
    </xf>
    <xf numFmtId="180" fontId="52" fillId="30" borderId="10" xfId="0" applyNumberFormat="1" applyFont="1" applyFill="1" applyBorder="1" applyAlignment="1">
      <alignment horizontal="center" vertical="center" wrapText="1"/>
    </xf>
    <xf numFmtId="180" fontId="52" fillId="0" borderId="1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53" fillId="0" borderId="10" xfId="0" applyFont="1" applyBorder="1" applyAlignment="1">
      <alignment horizontal="center" vertical="center"/>
    </xf>
    <xf numFmtId="181" fontId="53" fillId="0" borderId="10" xfId="0" applyNumberFormat="1" applyFont="1" applyBorder="1" applyAlignment="1">
      <alignment horizontal="left" vertical="center" wrapText="1"/>
    </xf>
    <xf numFmtId="180" fontId="53" fillId="30" borderId="10" xfId="0" applyNumberFormat="1" applyFont="1" applyFill="1" applyBorder="1" applyAlignment="1">
      <alignment horizontal="center" vertical="center" wrapText="1"/>
    </xf>
    <xf numFmtId="180" fontId="53" fillId="0" borderId="1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vertical="center"/>
    </xf>
    <xf numFmtId="0" fontId="53" fillId="0" borderId="10" xfId="0" applyFont="1" applyBorder="1" applyAlignment="1" quotePrefix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3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91" fontId="53" fillId="0" borderId="10" xfId="0" applyNumberFormat="1" applyFont="1" applyFill="1" applyBorder="1" applyAlignment="1">
      <alignment horizontal="right" vertical="center"/>
    </xf>
    <xf numFmtId="0" fontId="55" fillId="0" borderId="0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/>
    </xf>
    <xf numFmtId="1" fontId="56" fillId="0" borderId="0" xfId="0" applyNumberFormat="1" applyFont="1" applyBorder="1" applyAlignment="1">
      <alignment vertical="center"/>
    </xf>
    <xf numFmtId="0" fontId="52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180" fontId="57" fillId="0" borderId="0" xfId="0" applyNumberFormat="1" applyFont="1" applyBorder="1" applyAlignment="1">
      <alignment horizontal="right" vertical="center"/>
    </xf>
    <xf numFmtId="2" fontId="54" fillId="0" borderId="0" xfId="0" applyNumberFormat="1" applyFont="1" applyBorder="1" applyAlignment="1">
      <alignment vertical="center"/>
    </xf>
    <xf numFmtId="180" fontId="54" fillId="0" borderId="0" xfId="0" applyNumberFormat="1" applyFont="1" applyBorder="1" applyAlignment="1">
      <alignment vertical="center"/>
    </xf>
    <xf numFmtId="180" fontId="54" fillId="0" borderId="0" xfId="0" applyNumberFormat="1" applyFont="1" applyBorder="1" applyAlignment="1">
      <alignment horizontal="right" vertical="center"/>
    </xf>
    <xf numFmtId="2" fontId="57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justify" vertical="center"/>
    </xf>
    <xf numFmtId="180" fontId="9" fillId="3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justify" vertical="center"/>
    </xf>
    <xf numFmtId="180" fontId="10" fillId="3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/>
    </xf>
    <xf numFmtId="201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199" fontId="53" fillId="0" borderId="10" xfId="0" applyNumberFormat="1" applyFont="1" applyBorder="1" applyAlignment="1">
      <alignment vertical="center"/>
    </xf>
    <xf numFmtId="0" fontId="53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191" fontId="12" fillId="0" borderId="10" xfId="0" applyNumberFormat="1" applyFont="1" applyBorder="1" applyAlignment="1">
      <alignment horizontal="right" vertical="center"/>
    </xf>
    <xf numFmtId="37" fontId="13" fillId="31" borderId="10" xfId="45" applyNumberFormat="1" applyFont="1" applyFill="1" applyBorder="1" applyAlignment="1">
      <alignment horizontal="right" vertical="center" wrapText="1"/>
    </xf>
    <xf numFmtId="191" fontId="14" fillId="0" borderId="10" xfId="0" applyNumberFormat="1" applyFont="1" applyBorder="1" applyAlignment="1">
      <alignment horizontal="right" vertical="center"/>
    </xf>
    <xf numFmtId="0" fontId="52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3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30" borderId="1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180" fontId="52" fillId="30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91" fontId="14" fillId="0" borderId="10" xfId="0" applyNumberFormat="1" applyFont="1" applyFill="1" applyBorder="1" applyAlignment="1">
      <alignment horizontal="right" vertical="center"/>
    </xf>
    <xf numFmtId="198" fontId="14" fillId="0" borderId="11" xfId="41" applyNumberFormat="1" applyFont="1" applyBorder="1" applyAlignment="1">
      <alignment horizontal="right" vertical="center"/>
    </xf>
    <xf numFmtId="206" fontId="13" fillId="31" borderId="10" xfId="45" applyNumberFormat="1" applyFont="1" applyFill="1" applyBorder="1" applyAlignment="1">
      <alignment horizontal="right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omma 3" xfId="44"/>
    <cellStyle name="Comma 7 2" xfId="45"/>
    <cellStyle name="Currency" xfId="46"/>
    <cellStyle name="Currency [0]" xfId="47"/>
    <cellStyle name="Check Cel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O10" sqref="O10"/>
    </sheetView>
  </sheetViews>
  <sheetFormatPr defaultColWidth="9.00390625" defaultRowHeight="15.75"/>
  <cols>
    <col min="1" max="1" width="5.125" style="25" customWidth="1"/>
    <col min="2" max="2" width="24.75390625" style="16" customWidth="1"/>
    <col min="3" max="3" width="11.00390625" style="25" customWidth="1"/>
    <col min="4" max="4" width="10.25390625" style="25" customWidth="1"/>
    <col min="5" max="5" width="11.625" style="25" customWidth="1"/>
    <col min="6" max="7" width="10.375" style="25" customWidth="1"/>
    <col min="8" max="8" width="10.50390625" style="25" customWidth="1"/>
    <col min="9" max="9" width="10.625" style="26" customWidth="1"/>
    <col min="10" max="10" width="8.75390625" style="26" customWidth="1"/>
    <col min="11" max="11" width="8.125" style="26" customWidth="1"/>
    <col min="12" max="12" width="8.00390625" style="26" customWidth="1"/>
    <col min="13" max="13" width="9.00390625" style="26" customWidth="1"/>
    <col min="14" max="14" width="13.375" style="26" customWidth="1"/>
    <col min="15" max="15" width="10.25390625" style="26" bestFit="1" customWidth="1"/>
    <col min="16" max="16" width="10.50390625" style="26" bestFit="1" customWidth="1"/>
    <col min="17" max="17" width="10.25390625" style="26" bestFit="1" customWidth="1"/>
    <col min="18" max="18" width="10.50390625" style="26" bestFit="1" customWidth="1"/>
    <col min="19" max="16384" width="9.00390625" style="26" customWidth="1"/>
  </cols>
  <sheetData>
    <row r="1" spans="1:12" s="12" customFormat="1" ht="18.75" customHeight="1">
      <c r="A1" s="49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12" customFormat="1" ht="18.75" customHeight="1">
      <c r="A2" s="50" t="s">
        <v>36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="7" customFormat="1" ht="16.5">
      <c r="A3" s="24"/>
    </row>
    <row r="4" spans="1:12" s="21" customFormat="1" ht="24" customHeight="1">
      <c r="A4" s="51" t="s">
        <v>14</v>
      </c>
      <c r="B4" s="51" t="s">
        <v>0</v>
      </c>
      <c r="C4" s="51" t="s">
        <v>11</v>
      </c>
      <c r="D4" s="51" t="s">
        <v>43</v>
      </c>
      <c r="E4" s="51" t="s">
        <v>38</v>
      </c>
      <c r="F4" s="51"/>
      <c r="G4" s="51"/>
      <c r="H4" s="51" t="s">
        <v>34</v>
      </c>
      <c r="I4" s="51"/>
      <c r="J4" s="51" t="s">
        <v>45</v>
      </c>
      <c r="K4" s="51"/>
      <c r="L4" s="51"/>
    </row>
    <row r="5" spans="1:12" s="21" customFormat="1" ht="82.5">
      <c r="A5" s="52"/>
      <c r="B5" s="52"/>
      <c r="C5" s="52"/>
      <c r="D5" s="52"/>
      <c r="E5" s="53" t="s">
        <v>37</v>
      </c>
      <c r="F5" s="54" t="s">
        <v>32</v>
      </c>
      <c r="G5" s="54" t="s">
        <v>31</v>
      </c>
      <c r="H5" s="54" t="s">
        <v>35</v>
      </c>
      <c r="I5" s="54" t="s">
        <v>33</v>
      </c>
      <c r="J5" s="53" t="s">
        <v>13</v>
      </c>
      <c r="K5" s="53" t="s">
        <v>39</v>
      </c>
      <c r="L5" s="53" t="s">
        <v>40</v>
      </c>
    </row>
    <row r="6" spans="1:12" s="1" customFormat="1" ht="19.5" customHeight="1">
      <c r="A6" s="55" t="s">
        <v>1</v>
      </c>
      <c r="B6" s="56" t="s">
        <v>2</v>
      </c>
      <c r="C6" s="55" t="s">
        <v>3</v>
      </c>
      <c r="D6" s="55">
        <v>1</v>
      </c>
      <c r="E6" s="55">
        <v>2</v>
      </c>
      <c r="F6" s="55">
        <v>3</v>
      </c>
      <c r="G6" s="55">
        <v>4</v>
      </c>
      <c r="H6" s="57">
        <v>5</v>
      </c>
      <c r="I6" s="55">
        <v>6</v>
      </c>
      <c r="J6" s="55" t="s">
        <v>15</v>
      </c>
      <c r="K6" s="55" t="s">
        <v>16</v>
      </c>
      <c r="L6" s="55" t="s">
        <v>17</v>
      </c>
    </row>
    <row r="7" spans="1:12" s="2" customFormat="1" ht="36.75" customHeight="1">
      <c r="A7" s="53" t="s">
        <v>4</v>
      </c>
      <c r="B7" s="58" t="s">
        <v>12</v>
      </c>
      <c r="C7" s="5"/>
      <c r="D7" s="46"/>
      <c r="E7" s="46"/>
      <c r="F7" s="46"/>
      <c r="G7" s="46"/>
      <c r="H7" s="46"/>
      <c r="I7" s="46"/>
      <c r="J7" s="59"/>
      <c r="K7" s="59"/>
      <c r="L7" s="59"/>
    </row>
    <row r="8" spans="1:12" s="7" customFormat="1" ht="36.75" customHeight="1">
      <c r="A8" s="3">
        <v>1</v>
      </c>
      <c r="B8" s="4" t="s">
        <v>5</v>
      </c>
      <c r="C8" s="5" t="s">
        <v>23</v>
      </c>
      <c r="D8" s="46">
        <f>SUM(D9:D11)</f>
        <v>665768</v>
      </c>
      <c r="E8" s="46">
        <f>SUM(E9:E11)</f>
        <v>58827</v>
      </c>
      <c r="F8" s="46">
        <f>SUM(F9:F11)</f>
        <v>58134</v>
      </c>
      <c r="G8" s="46">
        <f>F8</f>
        <v>58134</v>
      </c>
      <c r="H8" s="46">
        <f>SUM(H9:H11)</f>
        <v>36625</v>
      </c>
      <c r="I8" s="46">
        <f>H8</f>
        <v>36625</v>
      </c>
      <c r="J8" s="6">
        <f>F8*100/E8</f>
        <v>98.82196950379928</v>
      </c>
      <c r="K8" s="6">
        <f>G8/I8*100</f>
        <v>158.72764505119454</v>
      </c>
      <c r="L8" s="6">
        <f>G8/D8*100</f>
        <v>8.731870561516924</v>
      </c>
    </row>
    <row r="9" spans="1:12" s="12" customFormat="1" ht="36.75" customHeight="1">
      <c r="A9" s="8"/>
      <c r="B9" s="9" t="s">
        <v>6</v>
      </c>
      <c r="C9" s="10" t="s">
        <v>23</v>
      </c>
      <c r="D9" s="47">
        <v>12366</v>
      </c>
      <c r="E9" s="47">
        <v>948</v>
      </c>
      <c r="F9" s="47">
        <v>1061</v>
      </c>
      <c r="G9" s="47">
        <v>1061</v>
      </c>
      <c r="H9" s="47">
        <v>886</v>
      </c>
      <c r="I9" s="48">
        <v>886</v>
      </c>
      <c r="J9" s="11">
        <f aca="true" t="shared" si="0" ref="J9:J16">F9*100/E9</f>
        <v>111.91983122362869</v>
      </c>
      <c r="K9" s="11">
        <f aca="true" t="shared" si="1" ref="K9:K16">G9/I9*100</f>
        <v>119.75169300225734</v>
      </c>
      <c r="L9" s="11">
        <f aca="true" t="shared" si="2" ref="L9:L16">G9/D9*100</f>
        <v>8.579977357269934</v>
      </c>
    </row>
    <row r="10" spans="1:12" s="12" customFormat="1" ht="36.75" customHeight="1">
      <c r="A10" s="8"/>
      <c r="B10" s="13" t="s">
        <v>7</v>
      </c>
      <c r="C10" s="10" t="s">
        <v>23</v>
      </c>
      <c r="D10" s="47">
        <v>125510</v>
      </c>
      <c r="E10" s="47">
        <v>12283</v>
      </c>
      <c r="F10" s="47">
        <v>11902</v>
      </c>
      <c r="G10" s="47">
        <v>11902</v>
      </c>
      <c r="H10" s="47">
        <v>7088</v>
      </c>
      <c r="I10" s="48">
        <v>7088</v>
      </c>
      <c r="J10" s="11">
        <f t="shared" si="0"/>
        <v>96.89815191728405</v>
      </c>
      <c r="K10" s="11">
        <f t="shared" si="1"/>
        <v>167.9176072234763</v>
      </c>
      <c r="L10" s="11">
        <f t="shared" si="2"/>
        <v>9.4829097283085</v>
      </c>
    </row>
    <row r="11" spans="1:12" s="12" customFormat="1" ht="36.75" customHeight="1">
      <c r="A11" s="8"/>
      <c r="B11" s="13" t="s">
        <v>8</v>
      </c>
      <c r="C11" s="10" t="s">
        <v>23</v>
      </c>
      <c r="D11" s="47">
        <v>527892</v>
      </c>
      <c r="E11" s="47">
        <v>45596</v>
      </c>
      <c r="F11" s="47">
        <v>45171</v>
      </c>
      <c r="G11" s="47">
        <v>45171</v>
      </c>
      <c r="H11" s="47">
        <v>28651</v>
      </c>
      <c r="I11" s="48">
        <v>28651</v>
      </c>
      <c r="J11" s="11">
        <f t="shared" si="0"/>
        <v>99.06790069304326</v>
      </c>
      <c r="K11" s="11">
        <f t="shared" si="1"/>
        <v>157.6594185194234</v>
      </c>
      <c r="L11" s="11">
        <f t="shared" si="2"/>
        <v>8.556863903980359</v>
      </c>
    </row>
    <row r="12" spans="1:12" s="12" customFormat="1" ht="36.75" customHeight="1">
      <c r="A12" s="3">
        <v>2</v>
      </c>
      <c r="B12" s="14" t="s">
        <v>9</v>
      </c>
      <c r="C12" s="5" t="s">
        <v>23</v>
      </c>
      <c r="D12" s="46">
        <f>SUM(D13:D16)</f>
        <v>665768</v>
      </c>
      <c r="E12" s="46">
        <f>SUM(E13:E16)</f>
        <v>58827</v>
      </c>
      <c r="F12" s="46">
        <f>SUM(F13:F16)</f>
        <v>58134</v>
      </c>
      <c r="G12" s="46">
        <f>F12</f>
        <v>58134</v>
      </c>
      <c r="H12" s="46">
        <f>SUM(H13:H16)</f>
        <v>36625</v>
      </c>
      <c r="I12" s="46">
        <f>H12</f>
        <v>36625</v>
      </c>
      <c r="J12" s="6">
        <f t="shared" si="0"/>
        <v>98.82196950379928</v>
      </c>
      <c r="K12" s="6">
        <f t="shared" si="1"/>
        <v>158.72764505119454</v>
      </c>
      <c r="L12" s="6">
        <f t="shared" si="2"/>
        <v>8.731870561516924</v>
      </c>
    </row>
    <row r="13" spans="1:16" s="12" customFormat="1" ht="36.75" customHeight="1">
      <c r="A13" s="8"/>
      <c r="B13" s="15" t="s">
        <v>19</v>
      </c>
      <c r="C13" s="10" t="s">
        <v>23</v>
      </c>
      <c r="D13" s="47">
        <v>2400</v>
      </c>
      <c r="E13" s="47">
        <v>188</v>
      </c>
      <c r="F13" s="47">
        <v>267</v>
      </c>
      <c r="G13" s="47">
        <v>267</v>
      </c>
      <c r="H13" s="47">
        <v>91</v>
      </c>
      <c r="I13" s="48">
        <v>91</v>
      </c>
      <c r="J13" s="11">
        <f t="shared" si="0"/>
        <v>142.0212765957447</v>
      </c>
      <c r="K13" s="11">
        <f t="shared" si="1"/>
        <v>293.4065934065934</v>
      </c>
      <c r="L13" s="11">
        <f t="shared" si="2"/>
        <v>11.125</v>
      </c>
      <c r="P13" s="45"/>
    </row>
    <row r="14" spans="1:16" s="12" customFormat="1" ht="36.75" customHeight="1">
      <c r="A14" s="8"/>
      <c r="B14" s="15" t="s">
        <v>10</v>
      </c>
      <c r="C14" s="10" t="s">
        <v>23</v>
      </c>
      <c r="D14" s="47">
        <v>659218</v>
      </c>
      <c r="E14" s="47">
        <v>58364</v>
      </c>
      <c r="F14" s="47">
        <v>57551</v>
      </c>
      <c r="G14" s="47">
        <v>57551</v>
      </c>
      <c r="H14" s="47">
        <v>36280</v>
      </c>
      <c r="I14" s="48">
        <v>36280</v>
      </c>
      <c r="J14" s="11">
        <f t="shared" si="0"/>
        <v>98.60701802480982</v>
      </c>
      <c r="K14" s="11">
        <f t="shared" si="1"/>
        <v>158.6300992282249</v>
      </c>
      <c r="L14" s="11">
        <f t="shared" si="2"/>
        <v>8.730192440133614</v>
      </c>
      <c r="P14" s="45"/>
    </row>
    <row r="15" spans="1:16" s="12" customFormat="1" ht="36.75" customHeight="1">
      <c r="A15" s="8"/>
      <c r="B15" s="15" t="s">
        <v>20</v>
      </c>
      <c r="C15" s="10" t="s">
        <v>23</v>
      </c>
      <c r="D15" s="47">
        <v>3500</v>
      </c>
      <c r="E15" s="47">
        <v>226</v>
      </c>
      <c r="F15" s="47">
        <v>265</v>
      </c>
      <c r="G15" s="47">
        <v>265</v>
      </c>
      <c r="H15" s="47">
        <v>210</v>
      </c>
      <c r="I15" s="48">
        <v>210</v>
      </c>
      <c r="J15" s="11">
        <f t="shared" si="0"/>
        <v>117.2566371681416</v>
      </c>
      <c r="K15" s="11">
        <f t="shared" si="1"/>
        <v>126.19047619047619</v>
      </c>
      <c r="L15" s="11">
        <f t="shared" si="2"/>
        <v>7.571428571428572</v>
      </c>
      <c r="P15" s="45"/>
    </row>
    <row r="16" spans="1:12" s="12" customFormat="1" ht="36.75" customHeight="1">
      <c r="A16" s="8"/>
      <c r="B16" s="13" t="s">
        <v>21</v>
      </c>
      <c r="C16" s="10" t="s">
        <v>23</v>
      </c>
      <c r="D16" s="47">
        <v>650</v>
      </c>
      <c r="E16" s="47">
        <v>49</v>
      </c>
      <c r="F16" s="47">
        <v>51</v>
      </c>
      <c r="G16" s="47">
        <v>51</v>
      </c>
      <c r="H16" s="47">
        <v>44</v>
      </c>
      <c r="I16" s="48">
        <v>44</v>
      </c>
      <c r="J16" s="11">
        <f t="shared" si="0"/>
        <v>104.08163265306122</v>
      </c>
      <c r="K16" s="11">
        <f t="shared" si="1"/>
        <v>115.90909090909092</v>
      </c>
      <c r="L16" s="11">
        <f t="shared" si="2"/>
        <v>7.846153846153846</v>
      </c>
    </row>
    <row r="17" spans="1:12" s="18" customFormat="1" ht="60" customHeight="1">
      <c r="A17" s="32" t="s">
        <v>25</v>
      </c>
      <c r="B17" s="33" t="s">
        <v>22</v>
      </c>
      <c r="C17" s="34" t="s">
        <v>23</v>
      </c>
      <c r="D17" s="35">
        <v>64000</v>
      </c>
      <c r="E17" s="35">
        <f>E18+E19</f>
        <v>5462</v>
      </c>
      <c r="F17" s="35">
        <f>F18+F19</f>
        <v>5602</v>
      </c>
      <c r="G17" s="35">
        <f>F17</f>
        <v>5602</v>
      </c>
      <c r="H17" s="35">
        <f>H18+H19</f>
        <v>4893.245266402466</v>
      </c>
      <c r="I17" s="35">
        <f>I18+I19</f>
        <v>4893</v>
      </c>
      <c r="J17" s="6">
        <f>F17*100/E17</f>
        <v>102.56316367630905</v>
      </c>
      <c r="K17" s="6">
        <f>G17/I17*100</f>
        <v>114.49008788064583</v>
      </c>
      <c r="L17" s="6">
        <f>G17/D17*100</f>
        <v>8.753125</v>
      </c>
    </row>
    <row r="18" spans="1:12" s="17" customFormat="1" ht="30" customHeight="1">
      <c r="A18" s="36">
        <v>1</v>
      </c>
      <c r="B18" s="37" t="s">
        <v>24</v>
      </c>
      <c r="C18" s="38" t="s">
        <v>23</v>
      </c>
      <c r="D18" s="39"/>
      <c r="E18" s="63">
        <v>3923</v>
      </c>
      <c r="F18" s="64">
        <v>4012</v>
      </c>
      <c r="G18" s="19">
        <v>4012</v>
      </c>
      <c r="H18" s="19">
        <f>F18/113.55%</f>
        <v>3533.245266402466</v>
      </c>
      <c r="I18" s="19">
        <v>3533</v>
      </c>
      <c r="J18" s="11">
        <f>F18*100/E18</f>
        <v>102.26867193474382</v>
      </c>
      <c r="K18" s="11">
        <f>G18/I18*100</f>
        <v>113.55788281913388</v>
      </c>
      <c r="L18" s="11"/>
    </row>
    <row r="19" spans="1:12" s="17" customFormat="1" ht="31.5" customHeight="1">
      <c r="A19" s="36">
        <v>2</v>
      </c>
      <c r="B19" s="37" t="s">
        <v>18</v>
      </c>
      <c r="C19" s="38" t="s">
        <v>23</v>
      </c>
      <c r="D19" s="39"/>
      <c r="E19" s="63">
        <v>1539</v>
      </c>
      <c r="F19" s="63">
        <v>1590</v>
      </c>
      <c r="G19" s="19">
        <v>1590</v>
      </c>
      <c r="H19" s="19">
        <v>1360</v>
      </c>
      <c r="I19" s="19">
        <v>1360</v>
      </c>
      <c r="J19" s="11">
        <f>F19*100/E19</f>
        <v>103.31384015594541</v>
      </c>
      <c r="K19" s="11">
        <f>G19/I19*100</f>
        <v>116.91176470588236</v>
      </c>
      <c r="L19" s="11"/>
    </row>
    <row r="20" spans="1:12" s="20" customFormat="1" ht="36.75" customHeight="1">
      <c r="A20" s="3" t="s">
        <v>26</v>
      </c>
      <c r="B20" s="14" t="s">
        <v>27</v>
      </c>
      <c r="C20" s="3"/>
      <c r="D20" s="40"/>
      <c r="E20" s="3"/>
      <c r="F20" s="3"/>
      <c r="G20" s="3"/>
      <c r="H20" s="3"/>
      <c r="I20" s="41"/>
      <c r="J20" s="41"/>
      <c r="K20" s="41"/>
      <c r="L20" s="41"/>
    </row>
    <row r="21" spans="1:18" s="22" customFormat="1" ht="36.75" customHeight="1">
      <c r="A21" s="8">
        <v>1</v>
      </c>
      <c r="B21" s="15" t="s">
        <v>28</v>
      </c>
      <c r="C21" s="8" t="s">
        <v>30</v>
      </c>
      <c r="D21" s="47">
        <v>33000</v>
      </c>
      <c r="E21" s="66">
        <v>2250.3</v>
      </c>
      <c r="F21" s="66">
        <v>2364.2</v>
      </c>
      <c r="G21" s="66">
        <v>2364.2</v>
      </c>
      <c r="H21" s="66">
        <f>F21/125.57%</f>
        <v>1882.7745480608423</v>
      </c>
      <c r="I21" s="66">
        <v>1882.8</v>
      </c>
      <c r="J21" s="42">
        <f>F21*100/E21</f>
        <v>105.0615473492423</v>
      </c>
      <c r="K21" s="42">
        <f>G21/I21*100</f>
        <v>125.56830252814957</v>
      </c>
      <c r="L21" s="42">
        <f>G21/D21*100</f>
        <v>7.164242424242424</v>
      </c>
      <c r="O21" s="23"/>
      <c r="P21" s="23"/>
      <c r="Q21" s="20"/>
      <c r="R21" s="23"/>
    </row>
    <row r="22" spans="1:12" s="22" customFormat="1" ht="36.75" customHeight="1">
      <c r="A22" s="8">
        <v>2</v>
      </c>
      <c r="B22" s="60" t="s">
        <v>29</v>
      </c>
      <c r="C22" s="8" t="s">
        <v>30</v>
      </c>
      <c r="D22" s="47">
        <v>27000</v>
      </c>
      <c r="E22" s="66">
        <v>1735.5</v>
      </c>
      <c r="F22" s="66">
        <v>1844.3</v>
      </c>
      <c r="G22" s="66">
        <v>1844.3</v>
      </c>
      <c r="H22" s="66">
        <f>F22/123.62%</f>
        <v>1491.9106940624495</v>
      </c>
      <c r="I22" s="66">
        <v>1491.9</v>
      </c>
      <c r="J22" s="42">
        <f>F22*100/E22</f>
        <v>106.26908671852492</v>
      </c>
      <c r="K22" s="42">
        <f>G22/I22*100</f>
        <v>123.62088611837254</v>
      </c>
      <c r="L22" s="42">
        <f>G22/D22*100</f>
        <v>6.83074074074074</v>
      </c>
    </row>
    <row r="23" spans="1:12" ht="26.25" customHeight="1">
      <c r="A23" s="43">
        <v>3</v>
      </c>
      <c r="B23" s="44" t="s">
        <v>41</v>
      </c>
      <c r="C23" s="61" t="s">
        <v>42</v>
      </c>
      <c r="D23" s="65">
        <f>D21/D22*100</f>
        <v>122.22222222222223</v>
      </c>
      <c r="E23" s="65">
        <f>E21/E22*100</f>
        <v>129.6629213483146</v>
      </c>
      <c r="F23" s="65">
        <f>F21/F22*100</f>
        <v>128.18955701350106</v>
      </c>
      <c r="G23" s="65">
        <f>G21/G22*100</f>
        <v>128.18955701350106</v>
      </c>
      <c r="H23" s="65">
        <f>H21/H22*100</f>
        <v>126.198877423023</v>
      </c>
      <c r="I23" s="65">
        <f>I21/I22*100</f>
        <v>126.20148803539111</v>
      </c>
      <c r="J23" s="62"/>
      <c r="K23" s="62"/>
      <c r="L23" s="62"/>
    </row>
    <row r="24" spans="2:10" ht="15">
      <c r="B24" s="29"/>
      <c r="C24" s="30"/>
      <c r="D24" s="30"/>
      <c r="E24" s="30"/>
      <c r="F24" s="28"/>
      <c r="G24" s="28"/>
      <c r="H24" s="28"/>
      <c r="I24" s="28"/>
      <c r="J24" s="28"/>
    </row>
    <row r="25" spans="2:7" ht="15">
      <c r="B25" s="26"/>
      <c r="C25" s="30"/>
      <c r="D25" s="30"/>
      <c r="E25" s="30"/>
      <c r="F25" s="28"/>
      <c r="G25" s="28"/>
    </row>
    <row r="26" spans="2:7" ht="15">
      <c r="B26" s="29"/>
      <c r="C26" s="30"/>
      <c r="D26" s="30"/>
      <c r="E26" s="30"/>
      <c r="F26" s="28"/>
      <c r="G26" s="28"/>
    </row>
    <row r="27" spans="2:7" ht="15">
      <c r="B27" s="26"/>
      <c r="C27" s="30"/>
      <c r="D27" s="30"/>
      <c r="E27" s="30"/>
      <c r="F27" s="28"/>
      <c r="G27" s="28"/>
    </row>
    <row r="28" spans="2:12" s="25" customFormat="1" ht="15">
      <c r="B28" s="29"/>
      <c r="C28" s="30"/>
      <c r="D28" s="30"/>
      <c r="E28" s="30"/>
      <c r="F28" s="28"/>
      <c r="G28" s="28"/>
      <c r="I28" s="26"/>
      <c r="J28" s="26"/>
      <c r="K28" s="26"/>
      <c r="L28" s="26"/>
    </row>
    <row r="29" spans="2:12" s="25" customFormat="1" ht="15">
      <c r="B29" s="26"/>
      <c r="C29" s="27"/>
      <c r="D29" s="27"/>
      <c r="E29" s="27"/>
      <c r="F29" s="31"/>
      <c r="G29" s="31"/>
      <c r="I29" s="26"/>
      <c r="J29" s="26"/>
      <c r="K29" s="26"/>
      <c r="L29" s="26"/>
    </row>
  </sheetData>
  <sheetProtection/>
  <mergeCells count="9">
    <mergeCell ref="A1:L1"/>
    <mergeCell ref="A2:L2"/>
    <mergeCell ref="A4:A5"/>
    <mergeCell ref="B4:B5"/>
    <mergeCell ref="C4:C5"/>
    <mergeCell ref="D4:D5"/>
    <mergeCell ref="E4:G4"/>
    <mergeCell ref="H4:I4"/>
    <mergeCell ref="J4:L4"/>
  </mergeCells>
  <printOptions/>
  <pageMargins left="0.4724409448818898" right="0.3937007874015748" top="0.4724409448818898" bottom="0.3937007874015748" header="0.1968503937007874" footer="0.1968503937007874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ATP 35 Duong S DHNN1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Phuong</dc:creator>
  <cp:keywords/>
  <dc:description/>
  <cp:lastModifiedBy>user</cp:lastModifiedBy>
  <cp:lastPrinted>2024-01-17T02:35:44Z</cp:lastPrinted>
  <dcterms:created xsi:type="dcterms:W3CDTF">2012-06-08T08:30:28Z</dcterms:created>
  <dcterms:modified xsi:type="dcterms:W3CDTF">2024-01-17T02:37:36Z</dcterms:modified>
  <cp:category/>
  <cp:version/>
  <cp:contentType/>
  <cp:contentStatus/>
</cp:coreProperties>
</file>